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495" windowHeight="993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F17" i="1"/>
  <c r="E17"/>
  <c r="D17"/>
  <c r="I16"/>
  <c r="H16"/>
  <c r="F16"/>
  <c r="E16"/>
  <c r="D16"/>
  <c r="C16"/>
  <c r="B16"/>
  <c r="I15"/>
  <c r="H15"/>
  <c r="F15"/>
  <c r="E15"/>
  <c r="D15"/>
  <c r="I14"/>
  <c r="H14"/>
  <c r="F14"/>
  <c r="E14"/>
  <c r="D14"/>
  <c r="I13"/>
  <c r="H13"/>
  <c r="F13"/>
  <c r="E13"/>
  <c r="D13"/>
  <c r="I12"/>
  <c r="H12"/>
  <c r="F12"/>
  <c r="E12"/>
  <c r="D12"/>
  <c r="I11"/>
  <c r="H11"/>
  <c r="F11"/>
  <c r="E11"/>
  <c r="D11"/>
  <c r="I10"/>
  <c r="H10"/>
  <c r="F10"/>
  <c r="E10"/>
  <c r="D10"/>
  <c r="I9"/>
  <c r="H9"/>
  <c r="F9"/>
  <c r="E9"/>
  <c r="D9"/>
  <c r="I8"/>
  <c r="H8"/>
  <c r="F8"/>
  <c r="E8"/>
  <c r="D8"/>
  <c r="I7"/>
  <c r="H7"/>
  <c r="F7"/>
  <c r="E7"/>
  <c r="D7"/>
  <c r="I6"/>
  <c r="H6"/>
  <c r="F6"/>
  <c r="E6"/>
  <c r="D6"/>
  <c r="I5"/>
  <c r="H5"/>
  <c r="F5"/>
  <c r="E5"/>
  <c r="D5"/>
</calcChain>
</file>

<file path=xl/sharedStrings.xml><?xml version="1.0" encoding="utf-8"?>
<sst xmlns="http://schemas.openxmlformats.org/spreadsheetml/2006/main" count="31" uniqueCount="27">
  <si>
    <t xml:space="preserve">   学    院</t>
  </si>
  <si>
    <t>学生数</t>
  </si>
  <si>
    <t>班级数</t>
  </si>
  <si>
    <t xml:space="preserve">      奖学金等级</t>
  </si>
  <si>
    <t>金额</t>
  </si>
  <si>
    <t>一等奖（3%）</t>
  </si>
  <si>
    <t>二等奖（8%）</t>
  </si>
  <si>
    <t>三等奖（16%）</t>
  </si>
  <si>
    <t>单项奖（）</t>
  </si>
  <si>
    <t>总人数</t>
  </si>
  <si>
    <t>理论</t>
  </si>
  <si>
    <t>实评</t>
  </si>
  <si>
    <t>临床医学院</t>
  </si>
  <si>
    <t>麻醉学院</t>
  </si>
  <si>
    <t>医学影像学院</t>
  </si>
  <si>
    <t>检验学院</t>
  </si>
  <si>
    <t>口腔医学院</t>
  </si>
  <si>
    <t>法医学院</t>
  </si>
  <si>
    <t>公共卫生学院</t>
  </si>
  <si>
    <t>护理学院</t>
  </si>
  <si>
    <t>药学院</t>
  </si>
  <si>
    <t>医学信息学院</t>
  </si>
  <si>
    <t>人文与管理学院</t>
  </si>
  <si>
    <t>总计</t>
  </si>
  <si>
    <t>比例</t>
  </si>
  <si>
    <t>注：以二级学院整体为单位，总金额不能突破测算的理论金额；各等级之间浮动不超过1%，总人数不能突破计划数，实评人数按四舍五入取整。</t>
  </si>
  <si>
    <t>皖南医学院2016-2017学年学校奖学金汇总表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</si>
</sst>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5">
    <font>
      <sz val="11"/>
      <color theme="1"/>
      <name val="宋体"/>
      <charset val="134"/>
      <scheme val="minor"/>
    </font>
    <font>
      <b/>
      <sz val="20"/>
      <color indexed="8"/>
      <name val="宋体"/>
      <charset val="134"/>
    </font>
    <font>
      <sz val="14"/>
      <color indexed="8"/>
      <name val="宋体"/>
      <charset val="134"/>
    </font>
    <font>
      <b/>
      <sz val="14"/>
      <color indexed="8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sqref="A1:J1"/>
    </sheetView>
  </sheetViews>
  <sheetFormatPr defaultColWidth="9" defaultRowHeight="13.5"/>
  <cols>
    <col min="1" max="1" width="19.875" style="1" customWidth="1"/>
    <col min="2" max="3" width="8.5" style="1" customWidth="1"/>
    <col min="4" max="4" width="14.625" customWidth="1"/>
    <col min="5" max="5" width="14.25" customWidth="1"/>
    <col min="6" max="6" width="15.5" customWidth="1"/>
    <col min="7" max="7" width="11.125" customWidth="1"/>
    <col min="8" max="8" width="8.625" customWidth="1"/>
    <col min="9" max="9" width="15.625" customWidth="1"/>
    <col min="10" max="10" width="9.625" style="1" customWidth="1"/>
  </cols>
  <sheetData>
    <row r="1" spans="1:10" ht="39" customHeight="1">
      <c r="A1" s="6" t="s">
        <v>26</v>
      </c>
      <c r="B1" s="7"/>
      <c r="C1" s="7"/>
      <c r="D1" s="7"/>
      <c r="E1" s="7"/>
      <c r="F1" s="7"/>
      <c r="G1" s="7"/>
      <c r="H1" s="7"/>
      <c r="I1" s="7"/>
      <c r="J1" s="7"/>
    </row>
    <row r="2" spans="1:10" ht="27.95" customHeight="1">
      <c r="A2" s="8" t="s">
        <v>0</v>
      </c>
      <c r="B2" s="8" t="s">
        <v>1</v>
      </c>
      <c r="C2" s="8" t="s">
        <v>2</v>
      </c>
      <c r="D2" s="8" t="s">
        <v>3</v>
      </c>
      <c r="E2" s="8"/>
      <c r="F2" s="8"/>
      <c r="G2" s="8"/>
      <c r="H2" s="8"/>
      <c r="I2" s="2" t="s">
        <v>4</v>
      </c>
      <c r="J2" s="2" t="s">
        <v>4</v>
      </c>
    </row>
    <row r="3" spans="1:10" ht="18.75">
      <c r="A3" s="8"/>
      <c r="B3" s="8"/>
      <c r="C3" s="8"/>
      <c r="D3" s="2" t="s">
        <v>5</v>
      </c>
      <c r="E3" s="2" t="s">
        <v>6</v>
      </c>
      <c r="F3" s="2" t="s">
        <v>7</v>
      </c>
      <c r="G3" s="10" t="s">
        <v>8</v>
      </c>
      <c r="H3" s="8" t="s">
        <v>9</v>
      </c>
      <c r="I3" s="11" t="s">
        <v>10</v>
      </c>
      <c r="J3" s="8" t="s">
        <v>11</v>
      </c>
    </row>
    <row r="4" spans="1:10" ht="21.95" customHeight="1">
      <c r="A4" s="8"/>
      <c r="B4" s="8"/>
      <c r="C4" s="8"/>
      <c r="D4" s="2" t="s">
        <v>10</v>
      </c>
      <c r="E4" s="2" t="s">
        <v>10</v>
      </c>
      <c r="F4" s="2" t="s">
        <v>10</v>
      </c>
      <c r="G4" s="10"/>
      <c r="H4" s="8"/>
      <c r="I4" s="12"/>
      <c r="J4" s="8"/>
    </row>
    <row r="5" spans="1:10" ht="18.75">
      <c r="A5" s="2" t="s">
        <v>12</v>
      </c>
      <c r="B5" s="2">
        <v>2937</v>
      </c>
      <c r="C5" s="2">
        <v>92</v>
      </c>
      <c r="D5" s="3">
        <f>B5*0.03</f>
        <v>88.11</v>
      </c>
      <c r="E5" s="3">
        <f>B5*0.08</f>
        <v>234.96</v>
      </c>
      <c r="F5" s="3">
        <f>B5*0.16</f>
        <v>469.92</v>
      </c>
      <c r="G5" s="2"/>
      <c r="H5" s="2">
        <f>D5+E5+F5</f>
        <v>792.99</v>
      </c>
      <c r="I5" s="3">
        <f>(D5*1200)+(E5*1000)+(F5*800)</f>
        <v>716628</v>
      </c>
      <c r="J5" s="2"/>
    </row>
    <row r="6" spans="1:10" ht="18.75">
      <c r="A6" s="2" t="s">
        <v>13</v>
      </c>
      <c r="B6" s="2">
        <v>999</v>
      </c>
      <c r="C6" s="2">
        <v>33</v>
      </c>
      <c r="D6" s="3">
        <f t="shared" ref="D6:D16" si="0">B6*0.03</f>
        <v>29.97</v>
      </c>
      <c r="E6" s="3">
        <f t="shared" ref="E6:E16" si="1">B6*0.08</f>
        <v>79.92</v>
      </c>
      <c r="F6" s="3">
        <f t="shared" ref="F6:F16" si="2">B6*0.16</f>
        <v>159.84</v>
      </c>
      <c r="G6" s="2"/>
      <c r="H6" s="2">
        <f t="shared" ref="H6:H16" si="3">D6+E6+F6</f>
        <v>269.73</v>
      </c>
      <c r="I6" s="3">
        <f t="shared" ref="I6:I15" si="4">D6*1200+E6*1000+F6*800</f>
        <v>243756</v>
      </c>
      <c r="J6" s="2"/>
    </row>
    <row r="7" spans="1:10" ht="18.75">
      <c r="A7" s="2" t="s">
        <v>14</v>
      </c>
      <c r="B7" s="2">
        <v>1105</v>
      </c>
      <c r="C7" s="2">
        <v>38</v>
      </c>
      <c r="D7" s="3">
        <f t="shared" si="0"/>
        <v>33.15</v>
      </c>
      <c r="E7" s="3">
        <f t="shared" si="1"/>
        <v>88.4</v>
      </c>
      <c r="F7" s="3">
        <f t="shared" si="2"/>
        <v>176.8</v>
      </c>
      <c r="G7" s="2"/>
      <c r="H7" s="2">
        <f t="shared" si="3"/>
        <v>298.35000000000002</v>
      </c>
      <c r="I7" s="3">
        <f t="shared" si="4"/>
        <v>269620</v>
      </c>
      <c r="J7" s="2"/>
    </row>
    <row r="8" spans="1:10" ht="18.75">
      <c r="A8" s="2" t="s">
        <v>15</v>
      </c>
      <c r="B8" s="2">
        <v>413</v>
      </c>
      <c r="C8" s="2">
        <v>14</v>
      </c>
      <c r="D8" s="3">
        <f t="shared" si="0"/>
        <v>12.39</v>
      </c>
      <c r="E8" s="3">
        <f t="shared" si="1"/>
        <v>33.04</v>
      </c>
      <c r="F8" s="3">
        <f t="shared" si="2"/>
        <v>66.08</v>
      </c>
      <c r="G8" s="2"/>
      <c r="H8" s="2">
        <f t="shared" si="3"/>
        <v>111.51</v>
      </c>
      <c r="I8" s="3">
        <f t="shared" si="4"/>
        <v>100772</v>
      </c>
      <c r="J8" s="2"/>
    </row>
    <row r="9" spans="1:10" ht="18.75">
      <c r="A9" s="2" t="s">
        <v>16</v>
      </c>
      <c r="B9" s="2">
        <v>430</v>
      </c>
      <c r="C9" s="2">
        <v>16</v>
      </c>
      <c r="D9" s="3">
        <f t="shared" si="0"/>
        <v>12.9</v>
      </c>
      <c r="E9" s="3">
        <f t="shared" si="1"/>
        <v>34.4</v>
      </c>
      <c r="F9" s="3">
        <f t="shared" si="2"/>
        <v>68.8</v>
      </c>
      <c r="G9" s="2"/>
      <c r="H9" s="2">
        <f t="shared" si="3"/>
        <v>116.1</v>
      </c>
      <c r="I9" s="3">
        <f t="shared" si="4"/>
        <v>104920</v>
      </c>
      <c r="J9" s="2"/>
    </row>
    <row r="10" spans="1:10" ht="18.75">
      <c r="A10" s="2" t="s">
        <v>17</v>
      </c>
      <c r="B10" s="2">
        <v>357</v>
      </c>
      <c r="C10" s="2">
        <v>14</v>
      </c>
      <c r="D10" s="3">
        <f t="shared" si="0"/>
        <v>10.71</v>
      </c>
      <c r="E10" s="3">
        <f t="shared" si="1"/>
        <v>28.56</v>
      </c>
      <c r="F10" s="3">
        <f t="shared" si="2"/>
        <v>57.12</v>
      </c>
      <c r="G10" s="2"/>
      <c r="H10" s="2">
        <f t="shared" si="3"/>
        <v>96.39</v>
      </c>
      <c r="I10" s="3">
        <f t="shared" si="4"/>
        <v>87108</v>
      </c>
      <c r="J10" s="2"/>
    </row>
    <row r="11" spans="1:10" ht="18.75">
      <c r="A11" s="2" t="s">
        <v>18</v>
      </c>
      <c r="B11" s="2">
        <v>836</v>
      </c>
      <c r="C11" s="2">
        <v>32</v>
      </c>
      <c r="D11" s="3">
        <f t="shared" si="0"/>
        <v>25.08</v>
      </c>
      <c r="E11" s="3">
        <f t="shared" si="1"/>
        <v>66.88</v>
      </c>
      <c r="F11" s="3">
        <f t="shared" si="2"/>
        <v>133.76</v>
      </c>
      <c r="G11" s="2"/>
      <c r="H11" s="2">
        <f t="shared" si="3"/>
        <v>225.72</v>
      </c>
      <c r="I11" s="3">
        <f t="shared" si="4"/>
        <v>203984</v>
      </c>
      <c r="J11" s="2"/>
    </row>
    <row r="12" spans="1:10" ht="18.75">
      <c r="A12" s="2" t="s">
        <v>19</v>
      </c>
      <c r="B12" s="2">
        <v>2496</v>
      </c>
      <c r="C12" s="2">
        <v>90</v>
      </c>
      <c r="D12" s="3">
        <f t="shared" si="0"/>
        <v>74.88</v>
      </c>
      <c r="E12" s="3">
        <f t="shared" si="1"/>
        <v>199.68</v>
      </c>
      <c r="F12" s="3">
        <f t="shared" si="2"/>
        <v>399.36</v>
      </c>
      <c r="G12" s="2"/>
      <c r="H12" s="2">
        <f t="shared" si="3"/>
        <v>673.92</v>
      </c>
      <c r="I12" s="3">
        <f t="shared" si="4"/>
        <v>609024</v>
      </c>
      <c r="J12" s="2"/>
    </row>
    <row r="13" spans="1:10" ht="18.75">
      <c r="A13" s="2" t="s">
        <v>20</v>
      </c>
      <c r="B13" s="2">
        <v>1742</v>
      </c>
      <c r="C13" s="2">
        <v>60</v>
      </c>
      <c r="D13" s="3">
        <f t="shared" si="0"/>
        <v>52.26</v>
      </c>
      <c r="E13" s="3">
        <f t="shared" si="1"/>
        <v>139.36000000000001</v>
      </c>
      <c r="F13" s="3">
        <f t="shared" si="2"/>
        <v>278.72000000000003</v>
      </c>
      <c r="G13" s="2"/>
      <c r="H13" s="2">
        <f t="shared" si="3"/>
        <v>470.34</v>
      </c>
      <c r="I13" s="3">
        <f t="shared" si="4"/>
        <v>425048</v>
      </c>
      <c r="J13" s="2"/>
    </row>
    <row r="14" spans="1:10" ht="18.75">
      <c r="A14" s="2" t="s">
        <v>21</v>
      </c>
      <c r="B14" s="2">
        <v>294</v>
      </c>
      <c r="C14" s="2">
        <v>11</v>
      </c>
      <c r="D14" s="3">
        <f t="shared" si="0"/>
        <v>8.82</v>
      </c>
      <c r="E14" s="3">
        <f t="shared" si="1"/>
        <v>23.52</v>
      </c>
      <c r="F14" s="3">
        <f t="shared" si="2"/>
        <v>47.04</v>
      </c>
      <c r="G14" s="2"/>
      <c r="H14" s="2">
        <f t="shared" si="3"/>
        <v>79.38</v>
      </c>
      <c r="I14" s="3">
        <f t="shared" si="4"/>
        <v>71736</v>
      </c>
      <c r="J14" s="2"/>
    </row>
    <row r="15" spans="1:10" ht="18.75">
      <c r="A15" s="2" t="s">
        <v>22</v>
      </c>
      <c r="B15" s="2">
        <v>666</v>
      </c>
      <c r="C15" s="2">
        <v>21</v>
      </c>
      <c r="D15" s="3">
        <f t="shared" si="0"/>
        <v>19.98</v>
      </c>
      <c r="E15" s="3">
        <f t="shared" si="1"/>
        <v>53.28</v>
      </c>
      <c r="F15" s="3">
        <f t="shared" si="2"/>
        <v>106.56</v>
      </c>
      <c r="G15" s="2"/>
      <c r="H15" s="2">
        <f t="shared" si="3"/>
        <v>179.82</v>
      </c>
      <c r="I15" s="3">
        <f t="shared" si="4"/>
        <v>162504</v>
      </c>
      <c r="J15" s="2"/>
    </row>
    <row r="16" spans="1:10" ht="18.75">
      <c r="A16" s="4" t="s">
        <v>23</v>
      </c>
      <c r="B16" s="2">
        <f>SUM(B5:B15)</f>
        <v>12275</v>
      </c>
      <c r="C16" s="2">
        <f>SUM(C5:C15)</f>
        <v>421</v>
      </c>
      <c r="D16" s="3">
        <f t="shared" si="0"/>
        <v>368.25</v>
      </c>
      <c r="E16" s="3">
        <f t="shared" si="1"/>
        <v>982</v>
      </c>
      <c r="F16" s="3">
        <f t="shared" si="2"/>
        <v>1964</v>
      </c>
      <c r="G16" s="2"/>
      <c r="H16" s="2">
        <f t="shared" si="3"/>
        <v>3314.25</v>
      </c>
      <c r="I16" s="3">
        <f>SUM(I5:I15)</f>
        <v>2995100</v>
      </c>
      <c r="J16" s="2"/>
    </row>
    <row r="17" spans="1:10" ht="18.75">
      <c r="A17" s="4" t="s">
        <v>24</v>
      </c>
      <c r="B17" s="2"/>
      <c r="C17" s="2"/>
      <c r="D17" s="5">
        <f>D16/B16</f>
        <v>0.03</v>
      </c>
      <c r="E17" s="5">
        <f>E16/B16</f>
        <v>0.08</v>
      </c>
      <c r="F17" s="5">
        <f>F16/B16</f>
        <v>0.16</v>
      </c>
      <c r="G17" s="2"/>
      <c r="H17" s="2"/>
      <c r="I17" s="3"/>
      <c r="J17" s="2"/>
    </row>
    <row r="18" spans="1:10" ht="15.95" customHeight="1">
      <c r="A18" s="9" t="s">
        <v>25</v>
      </c>
      <c r="B18" s="9"/>
      <c r="C18" s="9"/>
      <c r="D18" s="9"/>
      <c r="E18" s="9"/>
      <c r="F18" s="9"/>
      <c r="G18" s="9"/>
      <c r="H18" s="9"/>
      <c r="I18" s="9"/>
      <c r="J18" s="9"/>
    </row>
  </sheetData>
  <mergeCells count="10">
    <mergeCell ref="A1:J1"/>
    <mergeCell ref="D2:H2"/>
    <mergeCell ref="A18:J18"/>
    <mergeCell ref="A2:A4"/>
    <mergeCell ref="B2:B4"/>
    <mergeCell ref="C2:C4"/>
    <mergeCell ref="G3:G4"/>
    <mergeCell ref="H3:H4"/>
    <mergeCell ref="I3:I4"/>
    <mergeCell ref="J3:J4"/>
  </mergeCells>
  <phoneticPr fontId="4" type="noConversion"/>
  <pageMargins left="1.18055555555556" right="0.70069444444444495" top="0.75138888888888899" bottom="0.75138888888888899" header="0.297916666666667" footer="0.297916666666667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wjc</cp:lastModifiedBy>
  <dcterms:created xsi:type="dcterms:W3CDTF">2017-08-26T10:56:00Z</dcterms:created>
  <dcterms:modified xsi:type="dcterms:W3CDTF">2017-10-09T08:42:53Z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